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490" windowHeight="7695" activeTab="1"/>
  </bookViews>
  <sheets>
    <sheet name="bien ban" sheetId="1" r:id="rId1"/>
    <sheet name="RL" sheetId="2" r:id="rId2"/>
  </sheets>
  <definedNames>
    <definedName name="_xlnm.Print_Area" localSheetId="0">'bien ban'!$A$1:$H$55</definedName>
  </definedNames>
  <calcPr fullCalcOnLoad="1"/>
</workbook>
</file>

<file path=xl/sharedStrings.xml><?xml version="1.0" encoding="utf-8"?>
<sst xmlns="http://schemas.openxmlformats.org/spreadsheetml/2006/main" count="190" uniqueCount="112">
  <si>
    <t>TT</t>
  </si>
  <si>
    <t>Độc Lập - Tự Do - Hạnh Phúc</t>
  </si>
  <si>
    <t>Điểm</t>
  </si>
  <si>
    <t>Xếp loại</t>
  </si>
  <si>
    <t>BỘ GIÁO DỤC &amp; ĐÀO TẠO</t>
  </si>
  <si>
    <t>CỘNG HOÀ XÃ HỘI CHỦ NGHĨA VIỆT NAM</t>
  </si>
  <si>
    <t>Họ &amp; Tên</t>
  </si>
  <si>
    <t>MSSV</t>
  </si>
  <si>
    <t>Ghi chú</t>
  </si>
  <si>
    <t>LỚP TRƯỞNG</t>
  </si>
  <si>
    <t>TỔNG HỢP TOÀN LỚP</t>
  </si>
  <si>
    <t>XUẤT SẮC</t>
  </si>
  <si>
    <t xml:space="preserve">TỐT </t>
  </si>
  <si>
    <t>KHÁ</t>
  </si>
  <si>
    <t>T. BÌNH</t>
  </si>
  <si>
    <t xml:space="preserve">YẾU </t>
  </si>
  <si>
    <t>KÉM</t>
  </si>
  <si>
    <t>PHÂN LOẠI</t>
  </si>
  <si>
    <t>TỶ LỆ</t>
  </si>
  <si>
    <t>TRƯỜNG ĐẠI HỌC DUY TÂN</t>
  </si>
  <si>
    <t>SL</t>
  </si>
  <si>
    <t>KO Đ.GIÁ</t>
  </si>
  <si>
    <t>TỔNG</t>
  </si>
  <si>
    <t>Giới Tính</t>
  </si>
  <si>
    <t>Nam</t>
  </si>
  <si>
    <t>CỐ VẤN HỌC TẬP</t>
  </si>
  <si>
    <t>THƯ KÝ</t>
  </si>
  <si>
    <t>KẾT QUẢ RÈN LUYỆN SINH VIÊN</t>
  </si>
  <si>
    <t xml:space="preserve">          (Ban hành kèm theo QĐ số:              /QĐ/ĐHDT-RL ngày                       )</t>
  </si>
  <si>
    <t>TT
(1)</t>
  </si>
  <si>
    <t>MSSV
(2)</t>
  </si>
  <si>
    <t>Họ &amp; Tên
(3)</t>
  </si>
  <si>
    <t>Ngày sinh
(4)</t>
  </si>
  <si>
    <t>Lớp
(5)</t>
  </si>
  <si>
    <t xml:space="preserve">Kết quả rèn luyện </t>
  </si>
  <si>
    <t>Ghi chú
(8)</t>
  </si>
  <si>
    <t>Điểm(6)</t>
  </si>
  <si>
    <t>Xếp loại(7)</t>
  </si>
  <si>
    <t>S. lượng</t>
  </si>
  <si>
    <t>Tỷ lệ %</t>
  </si>
  <si>
    <t>TỐT</t>
  </si>
  <si>
    <t>T.BÌNH</t>
  </si>
  <si>
    <t>YẾU</t>
  </si>
  <si>
    <t>Tổng kết</t>
  </si>
  <si>
    <t>TRƯỞNG KHOA</t>
  </si>
  <si>
    <t>TS. HÀ ĐẮC BÌNH</t>
  </si>
  <si>
    <t>TRUNG</t>
  </si>
  <si>
    <t>NGUYỄN PHẠM CÔNG ĐỨC</t>
  </si>
  <si>
    <t>Nguyễn Phạm Công Đức</t>
  </si>
  <si>
    <t>HỌC KỲ 1</t>
  </si>
  <si>
    <t xml:space="preserve">BÙI DUY </t>
  </si>
  <si>
    <t>CƯƠNG</t>
  </si>
  <si>
    <t xml:space="preserve">LÊ QUỐC </t>
  </si>
  <si>
    <t>CƯỜNG</t>
  </si>
  <si>
    <t>ĐỖ QUANG</t>
  </si>
  <si>
    <t>ĐÔNG</t>
  </si>
  <si>
    <t>PHẠM KHẮC MINH</t>
  </si>
  <si>
    <t>ĐỨC</t>
  </si>
  <si>
    <t xml:space="preserve">NGUYỄN THANH </t>
  </si>
  <si>
    <t>HÙNG</t>
  </si>
  <si>
    <t xml:space="preserve">NGUYỄN TRUNG </t>
  </si>
  <si>
    <t>KIÊN</t>
  </si>
  <si>
    <t>TRẦN ANH</t>
  </si>
  <si>
    <t>MINH</t>
  </si>
  <si>
    <t xml:space="preserve">LÊ HỒNG </t>
  </si>
  <si>
    <t>PHONG</t>
  </si>
  <si>
    <t>TRỊNH NGUYỄN ANH</t>
  </si>
  <si>
    <t>QUỐC</t>
  </si>
  <si>
    <t>VÕ QUANG</t>
  </si>
  <si>
    <t>THẮNG</t>
  </si>
  <si>
    <t>PHAN ĐỨC THÀNH</t>
  </si>
  <si>
    <t>VÕ MINH</t>
  </si>
  <si>
    <t>VƯƠNG</t>
  </si>
  <si>
    <t>TRẦN QUANG</t>
  </si>
  <si>
    <t>VINH</t>
  </si>
  <si>
    <t>2321158379</t>
  </si>
  <si>
    <t>23211610105</t>
  </si>
  <si>
    <t>23215211606</t>
  </si>
  <si>
    <t>2321174670</t>
  </si>
  <si>
    <t>2321163001</t>
  </si>
  <si>
    <t>2321158347</t>
  </si>
  <si>
    <t>2321174175</t>
  </si>
  <si>
    <t>2321158326</t>
  </si>
  <si>
    <t>2321538709</t>
  </si>
  <si>
    <t>2321158340</t>
  </si>
  <si>
    <t>2321163417</t>
  </si>
  <si>
    <t>2321160326</t>
  </si>
  <si>
    <t>2321173811</t>
  </si>
  <si>
    <t>NGUYỄN VĂN HOÀNG</t>
  </si>
  <si>
    <t>LONG</t>
  </si>
  <si>
    <t>Các bạn sinh viên lớp K23 CĐT PNU đồng ý với kết quả rèn luyện trên</t>
  </si>
  <si>
    <t>Bùi Duy Cương</t>
  </si>
  <si>
    <t>Nguyễn Anh Minh</t>
  </si>
  <si>
    <t>K23CĐT PNU</t>
  </si>
  <si>
    <t>BÙI DUY CƯƠNG</t>
  </si>
  <si>
    <t>NGÀNH: CƠ ĐIỆN TỬ PNU</t>
  </si>
  <si>
    <t>13/4/1997</t>
  </si>
  <si>
    <t>PHAN QUỐC</t>
  </si>
  <si>
    <t>NAM</t>
  </si>
  <si>
    <t>Buổi họp kết thúc lúc 17h00 cùng ngày</t>
  </si>
  <si>
    <t xml:space="preserve">TRẦN ANH </t>
  </si>
  <si>
    <t>BIÊN BẢN HỌP LỚP CÔNG BỐ KẾT QUẢ RÈN LUYỆN SINH VIÊN HỌC KỲ I – NĂM HỌC 2018-2019</t>
  </si>
  <si>
    <r>
      <t>Địa điểm</t>
    </r>
    <r>
      <rPr>
        <sz val="13"/>
        <rFont val="Times New Roman"/>
        <family val="1"/>
      </rPr>
      <t>: Thư Viện -  Cơ Sở 209 Phan Thanh</t>
    </r>
  </si>
  <si>
    <r>
      <t>Thành phần:</t>
    </r>
    <r>
      <rPr>
        <sz val="13"/>
        <rFont val="Times New Roman"/>
        <family val="1"/>
      </rPr>
      <t xml:space="preserve"> GVCV và thành viên lớp K23 EDC PNU</t>
    </r>
  </si>
  <si>
    <r>
      <t>Thời gian</t>
    </r>
    <r>
      <rPr>
        <sz val="13"/>
        <rFont val="Times New Roman"/>
        <family val="1"/>
      </rPr>
      <t>: Từ: 14h00, ngày 14 tháng 01 năm 2019.</t>
    </r>
  </si>
  <si>
    <t xml:space="preserve">PHAN QUỐC </t>
  </si>
  <si>
    <t>Ngày 16 tháng 1 năm 2019</t>
  </si>
  <si>
    <t xml:space="preserve"> KHỐI : K23 PNU EDC KHOA: ĐIỆN - ĐIỆN TỬ</t>
  </si>
  <si>
    <t xml:space="preserve">   HỌC KỲ : I   NĂM HỌC : 2018 - 2019</t>
  </si>
  <si>
    <t>LỚP K23 PNU EDC</t>
  </si>
  <si>
    <r>
      <rPr>
        <b/>
        <sz val="13"/>
        <rFont val="Times New Roman"/>
        <family val="1"/>
      </rPr>
      <t>Nội dung:</t>
    </r>
    <r>
      <rPr>
        <sz val="13"/>
        <rFont val="Times New Roman"/>
        <family val="1"/>
      </rPr>
      <t xml:space="preserve"> CVHT công bố điểm rèn luyện học kỳ I năm học 2018-2019 đến tất cả sinh viên lớp K23 PNU EDC như sau: </t>
    </r>
  </si>
  <si>
    <t xml:space="preserve">BẢNG TỔNG HỢP KẾT QUẢ RÈN LUYỆN CỦA LỚP K23 PNU EDC 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</si>
</sst>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[$-1010000]d/m/yy;@"/>
    <numFmt numFmtId="174" formatCode="[$-409]dddd\,\ mmmm\ dd\,\ yyyy"/>
    <numFmt numFmtId="175" formatCode="[$-409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0"/>
      <name val="Arial"/>
      <family val="0"/>
    </font>
    <font>
      <sz val="13"/>
      <name val="Arial"/>
      <family val="2"/>
    </font>
    <font>
      <b/>
      <sz val="13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b/>
      <sz val="13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Arial"/>
      <family val="2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Arial"/>
      <family val="2"/>
    </font>
    <font>
      <sz val="13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8" borderId="2" applyNumberFormat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Alignment="1">
      <alignment horizontal="center"/>
    </xf>
    <xf numFmtId="9" fontId="3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59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9" fillId="33" borderId="0" xfId="0" applyFont="1" applyFill="1" applyAlignment="1">
      <alignment/>
    </xf>
    <xf numFmtId="0" fontId="60" fillId="0" borderId="10" xfId="0" applyFont="1" applyFill="1" applyBorder="1" applyAlignment="1">
      <alignment/>
    </xf>
    <xf numFmtId="0" fontId="14" fillId="0" borderId="0" xfId="59" applyFont="1" applyFill="1">
      <alignment/>
      <protection/>
    </xf>
    <xf numFmtId="0" fontId="13" fillId="0" borderId="0" xfId="59" applyFont="1" applyFill="1" applyAlignment="1">
      <alignment horizontal="center"/>
      <protection/>
    </xf>
    <xf numFmtId="0" fontId="13" fillId="0" borderId="0" xfId="59" applyFont="1" applyFill="1" applyAlignment="1">
      <alignment/>
      <protection/>
    </xf>
    <xf numFmtId="0" fontId="15" fillId="0" borderId="0" xfId="59" applyFont="1" applyFill="1" applyAlignment="1">
      <alignment/>
      <protection/>
    </xf>
    <xf numFmtId="0" fontId="16" fillId="0" borderId="0" xfId="59" applyFont="1" applyFill="1">
      <alignment/>
      <protection/>
    </xf>
    <xf numFmtId="0" fontId="16" fillId="0" borderId="0" xfId="59" applyFont="1" applyFill="1" applyBorder="1">
      <alignment/>
      <protection/>
    </xf>
    <xf numFmtId="0" fontId="17" fillId="0" borderId="0" xfId="59" applyFont="1" applyFill="1" applyBorder="1">
      <alignment/>
      <protection/>
    </xf>
    <xf numFmtId="0" fontId="17" fillId="0" borderId="0" xfId="59" applyFont="1" applyFill="1">
      <alignment/>
      <protection/>
    </xf>
    <xf numFmtId="0" fontId="14" fillId="0" borderId="10" xfId="57" applyFont="1" applyFill="1" applyBorder="1" applyAlignment="1">
      <alignment horizontal="center"/>
      <protection/>
    </xf>
    <xf numFmtId="0" fontId="61" fillId="0" borderId="13" xfId="0" applyFont="1" applyFill="1" applyBorder="1" applyAlignment="1">
      <alignment wrapText="1"/>
    </xf>
    <xf numFmtId="0" fontId="14" fillId="0" borderId="14" xfId="0" applyFont="1" applyFill="1" applyBorder="1" applyAlignment="1">
      <alignment/>
    </xf>
    <xf numFmtId="0" fontId="13" fillId="0" borderId="12" xfId="0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center"/>
    </xf>
    <xf numFmtId="0" fontId="5" fillId="0" borderId="0" xfId="57" applyFont="1" applyFill="1" applyBorder="1">
      <alignment/>
      <protection/>
    </xf>
    <xf numFmtId="0" fontId="0" fillId="0" borderId="0" xfId="0" applyFill="1" applyBorder="1" applyAlignment="1">
      <alignment/>
    </xf>
    <xf numFmtId="0" fontId="3" fillId="0" borderId="0" xfId="57" applyFont="1" applyFill="1" applyAlignment="1">
      <alignment horizontal="center"/>
      <protection/>
    </xf>
    <xf numFmtId="0" fontId="0" fillId="0" borderId="0" xfId="57" applyFill="1">
      <alignment/>
      <protection/>
    </xf>
    <xf numFmtId="0" fontId="0" fillId="0" borderId="0" xfId="57" applyFill="1" applyBorder="1">
      <alignment/>
      <protection/>
    </xf>
    <xf numFmtId="0" fontId="14" fillId="0" borderId="0" xfId="57" applyFont="1" applyFill="1" applyBorder="1">
      <alignment/>
      <protection/>
    </xf>
    <xf numFmtId="0" fontId="14" fillId="0" borderId="0" xfId="57" applyFont="1" applyFill="1" applyBorder="1" applyAlignment="1">
      <alignment horizontal="center"/>
      <protection/>
    </xf>
    <xf numFmtId="0" fontId="18" fillId="0" borderId="10" xfId="57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16" fillId="0" borderId="10" xfId="57" applyFont="1" applyFill="1" applyBorder="1" applyAlignment="1">
      <alignment horizontal="center"/>
      <protection/>
    </xf>
    <xf numFmtId="172" fontId="16" fillId="0" borderId="10" xfId="57" applyNumberFormat="1" applyFont="1" applyFill="1" applyBorder="1" applyAlignment="1">
      <alignment horizontal="center"/>
      <protection/>
    </xf>
    <xf numFmtId="0" fontId="3" fillId="0" borderId="0" xfId="57" applyFont="1" applyFill="1" applyAlignment="1">
      <alignment horizontal="left"/>
      <protection/>
    </xf>
    <xf numFmtId="0" fontId="5" fillId="0" borderId="0" xfId="57" applyFont="1" applyFill="1" applyAlignment="1">
      <alignment horizontal="center"/>
      <protection/>
    </xf>
    <xf numFmtId="0" fontId="5" fillId="0" borderId="0" xfId="57" applyFont="1" applyFill="1">
      <alignment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7" fillId="0" borderId="0" xfId="57" applyFont="1" applyFill="1" applyAlignment="1">
      <alignment/>
      <protection/>
    </xf>
    <xf numFmtId="0" fontId="7" fillId="0" borderId="0" xfId="0" applyFont="1" applyFill="1" applyBorder="1" applyAlignment="1">
      <alignment horizontal="center"/>
    </xf>
    <xf numFmtId="0" fontId="5" fillId="0" borderId="0" xfId="59" applyFont="1" applyFill="1">
      <alignment/>
      <protection/>
    </xf>
    <xf numFmtId="0" fontId="13" fillId="0" borderId="10" xfId="59" applyFont="1" applyFill="1" applyBorder="1" applyAlignment="1">
      <alignment horizontal="center"/>
      <protection/>
    </xf>
    <xf numFmtId="0" fontId="13" fillId="0" borderId="10" xfId="59" applyFont="1" applyFill="1" applyBorder="1" applyAlignment="1">
      <alignment horizontal="center" wrapText="1"/>
      <protection/>
    </xf>
    <xf numFmtId="14" fontId="14" fillId="0" borderId="10" xfId="58" applyNumberFormat="1" applyFont="1" applyBorder="1" applyAlignment="1">
      <alignment horizontal="center" vertical="center"/>
      <protection/>
    </xf>
    <xf numFmtId="14" fontId="13" fillId="0" borderId="10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14" fillId="34" borderId="11" xfId="0" applyFont="1" applyFill="1" applyBorder="1" applyAlignment="1">
      <alignment/>
    </xf>
    <xf numFmtId="0" fontId="14" fillId="34" borderId="12" xfId="0" applyFont="1" applyFill="1" applyBorder="1" applyAlignment="1">
      <alignment horizontal="left"/>
    </xf>
    <xf numFmtId="0" fontId="40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6" fillId="0" borderId="10" xfId="57" applyFont="1" applyFill="1" applyBorder="1" applyAlignment="1">
      <alignment horizontal="center"/>
      <protection/>
    </xf>
    <xf numFmtId="172" fontId="18" fillId="0" borderId="10" xfId="57" applyNumberFormat="1" applyFont="1" applyFill="1" applyBorder="1" applyAlignment="1">
      <alignment horizontal="center"/>
      <protection/>
    </xf>
    <xf numFmtId="0" fontId="13" fillId="0" borderId="0" xfId="59" applyFont="1" applyFill="1" applyAlignment="1">
      <alignment horizontal="center"/>
      <protection/>
    </xf>
    <xf numFmtId="0" fontId="15" fillId="0" borderId="11" xfId="57" applyFont="1" applyFill="1" applyBorder="1" applyAlignment="1">
      <alignment horizontal="center"/>
      <protection/>
    </xf>
    <xf numFmtId="0" fontId="15" fillId="0" borderId="19" xfId="57" applyFont="1" applyFill="1" applyBorder="1" applyAlignment="1">
      <alignment horizontal="center"/>
      <protection/>
    </xf>
    <xf numFmtId="0" fontId="15" fillId="0" borderId="12" xfId="57" applyFont="1" applyFill="1" applyBorder="1" applyAlignment="1">
      <alignment horizontal="center"/>
      <protection/>
    </xf>
    <xf numFmtId="0" fontId="18" fillId="0" borderId="11" xfId="57" applyFont="1" applyFill="1" applyBorder="1" applyAlignment="1">
      <alignment horizontal="center"/>
      <protection/>
    </xf>
    <xf numFmtId="0" fontId="18" fillId="0" borderId="12" xfId="57" applyFont="1" applyFill="1" applyBorder="1" applyAlignment="1">
      <alignment horizontal="center"/>
      <protection/>
    </xf>
    <xf numFmtId="0" fontId="16" fillId="0" borderId="11" xfId="57" applyFont="1" applyFill="1" applyBorder="1" applyAlignment="1">
      <alignment horizontal="center"/>
      <protection/>
    </xf>
    <xf numFmtId="0" fontId="16" fillId="0" borderId="12" xfId="57" applyFont="1" applyFill="1" applyBorder="1" applyAlignment="1">
      <alignment horizontal="center"/>
      <protection/>
    </xf>
    <xf numFmtId="0" fontId="13" fillId="0" borderId="0" xfId="57" applyFont="1" applyFill="1" applyAlignment="1">
      <alignment horizontal="center"/>
      <protection/>
    </xf>
    <xf numFmtId="0" fontId="13" fillId="0" borderId="0" xfId="59" applyFont="1" applyFill="1" applyBorder="1" applyAlignment="1">
      <alignment horizontal="center"/>
      <protection/>
    </xf>
    <xf numFmtId="0" fontId="13" fillId="0" borderId="20" xfId="59" applyFont="1" applyFill="1" applyBorder="1" applyAlignment="1">
      <alignment horizontal="center"/>
      <protection/>
    </xf>
    <xf numFmtId="0" fontId="13" fillId="0" borderId="10" xfId="59" applyFont="1" applyFill="1" applyBorder="1" applyAlignment="1">
      <alignment horizontal="center" vertical="center" wrapText="1"/>
      <protection/>
    </xf>
    <xf numFmtId="0" fontId="13" fillId="0" borderId="10" xfId="59" applyFont="1" applyFill="1" applyBorder="1" applyAlignment="1">
      <alignment horizontal="center" vertical="center"/>
      <protection/>
    </xf>
    <xf numFmtId="0" fontId="13" fillId="0" borderId="10" xfId="59" applyFont="1" applyFill="1" applyBorder="1" applyAlignment="1">
      <alignment horizontal="center"/>
      <protection/>
    </xf>
    <xf numFmtId="0" fontId="13" fillId="0" borderId="10" xfId="59" applyFont="1" applyFill="1" applyBorder="1" applyAlignment="1">
      <alignment horizontal="center" wrapText="1"/>
      <protection/>
    </xf>
    <xf numFmtId="0" fontId="14" fillId="0" borderId="0" xfId="59" applyFont="1" applyFill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MauDanhGiaRenLuyenVaHDan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0</xdr:rowOff>
    </xdr:from>
    <xdr:to>
      <xdr:col>9</xdr:col>
      <xdr:colOff>219075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5438775" y="0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8</xdr:col>
      <xdr:colOff>85725</xdr:colOff>
      <xdr:row>0</xdr:row>
      <xdr:rowOff>0</xdr:rowOff>
    </xdr:from>
    <xdr:to>
      <xdr:col>9</xdr:col>
      <xdr:colOff>219075</xdr:colOff>
      <xdr:row>1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5438775" y="0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8</xdr:col>
      <xdr:colOff>85725</xdr:colOff>
      <xdr:row>0</xdr:row>
      <xdr:rowOff>0</xdr:rowOff>
    </xdr:from>
    <xdr:to>
      <xdr:col>9</xdr:col>
      <xdr:colOff>219075</xdr:colOff>
      <xdr:row>1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5438775" y="0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8</xdr:col>
      <xdr:colOff>85725</xdr:colOff>
      <xdr:row>0</xdr:row>
      <xdr:rowOff>0</xdr:rowOff>
    </xdr:from>
    <xdr:to>
      <xdr:col>9</xdr:col>
      <xdr:colOff>219075</xdr:colOff>
      <xdr:row>1</xdr:row>
      <xdr:rowOff>57150</xdr:rowOff>
    </xdr:to>
    <xdr:sp>
      <xdr:nvSpPr>
        <xdr:cNvPr id="4" name="Rectangle 4"/>
        <xdr:cNvSpPr>
          <a:spLocks/>
        </xdr:cNvSpPr>
      </xdr:nvSpPr>
      <xdr:spPr>
        <a:xfrm>
          <a:off x="5438775" y="0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8</xdr:col>
      <xdr:colOff>85725</xdr:colOff>
      <xdr:row>0</xdr:row>
      <xdr:rowOff>0</xdr:rowOff>
    </xdr:from>
    <xdr:to>
      <xdr:col>9</xdr:col>
      <xdr:colOff>219075</xdr:colOff>
      <xdr:row>1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5438775" y="0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8</xdr:col>
      <xdr:colOff>85725</xdr:colOff>
      <xdr:row>0</xdr:row>
      <xdr:rowOff>0</xdr:rowOff>
    </xdr:from>
    <xdr:to>
      <xdr:col>9</xdr:col>
      <xdr:colOff>219075</xdr:colOff>
      <xdr:row>1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5438775" y="0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5</xdr:col>
      <xdr:colOff>409575</xdr:colOff>
      <xdr:row>3</xdr:row>
      <xdr:rowOff>47625</xdr:rowOff>
    </xdr:from>
    <xdr:to>
      <xdr:col>7</xdr:col>
      <xdr:colOff>266700</xdr:colOff>
      <xdr:row>3</xdr:row>
      <xdr:rowOff>47625</xdr:rowOff>
    </xdr:to>
    <xdr:sp>
      <xdr:nvSpPr>
        <xdr:cNvPr id="7" name="Line 3"/>
        <xdr:cNvSpPr>
          <a:spLocks/>
        </xdr:cNvSpPr>
      </xdr:nvSpPr>
      <xdr:spPr>
        <a:xfrm>
          <a:off x="3867150" y="6191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0</xdr:row>
      <xdr:rowOff>0</xdr:rowOff>
    </xdr:from>
    <xdr:to>
      <xdr:col>9</xdr:col>
      <xdr:colOff>219075</xdr:colOff>
      <xdr:row>1</xdr:row>
      <xdr:rowOff>57150</xdr:rowOff>
    </xdr:to>
    <xdr:sp>
      <xdr:nvSpPr>
        <xdr:cNvPr id="8" name="Rectangle 8"/>
        <xdr:cNvSpPr>
          <a:spLocks/>
        </xdr:cNvSpPr>
      </xdr:nvSpPr>
      <xdr:spPr>
        <a:xfrm>
          <a:off x="5438775" y="0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8</xdr:col>
      <xdr:colOff>85725</xdr:colOff>
      <xdr:row>0</xdr:row>
      <xdr:rowOff>0</xdr:rowOff>
    </xdr:from>
    <xdr:to>
      <xdr:col>9</xdr:col>
      <xdr:colOff>219075</xdr:colOff>
      <xdr:row>1</xdr:row>
      <xdr:rowOff>57150</xdr:rowOff>
    </xdr:to>
    <xdr:sp>
      <xdr:nvSpPr>
        <xdr:cNvPr id="9" name="Rectangle 9"/>
        <xdr:cNvSpPr>
          <a:spLocks/>
        </xdr:cNvSpPr>
      </xdr:nvSpPr>
      <xdr:spPr>
        <a:xfrm>
          <a:off x="5438775" y="0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8</xdr:col>
      <xdr:colOff>85725</xdr:colOff>
      <xdr:row>0</xdr:row>
      <xdr:rowOff>0</xdr:rowOff>
    </xdr:from>
    <xdr:to>
      <xdr:col>9</xdr:col>
      <xdr:colOff>219075</xdr:colOff>
      <xdr:row>1</xdr:row>
      <xdr:rowOff>57150</xdr:rowOff>
    </xdr:to>
    <xdr:sp>
      <xdr:nvSpPr>
        <xdr:cNvPr id="10" name="Rectangle 10"/>
        <xdr:cNvSpPr>
          <a:spLocks/>
        </xdr:cNvSpPr>
      </xdr:nvSpPr>
      <xdr:spPr>
        <a:xfrm>
          <a:off x="5438775" y="0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8</xdr:col>
      <xdr:colOff>85725</xdr:colOff>
      <xdr:row>0</xdr:row>
      <xdr:rowOff>0</xdr:rowOff>
    </xdr:from>
    <xdr:to>
      <xdr:col>9</xdr:col>
      <xdr:colOff>219075</xdr:colOff>
      <xdr:row>1</xdr:row>
      <xdr:rowOff>57150</xdr:rowOff>
    </xdr:to>
    <xdr:sp>
      <xdr:nvSpPr>
        <xdr:cNvPr id="11" name="Rectangle 11"/>
        <xdr:cNvSpPr>
          <a:spLocks/>
        </xdr:cNvSpPr>
      </xdr:nvSpPr>
      <xdr:spPr>
        <a:xfrm>
          <a:off x="5438775" y="0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8</xdr:col>
      <xdr:colOff>85725</xdr:colOff>
      <xdr:row>0</xdr:row>
      <xdr:rowOff>0</xdr:rowOff>
    </xdr:from>
    <xdr:to>
      <xdr:col>9</xdr:col>
      <xdr:colOff>219075</xdr:colOff>
      <xdr:row>1</xdr:row>
      <xdr:rowOff>57150</xdr:rowOff>
    </xdr:to>
    <xdr:sp>
      <xdr:nvSpPr>
        <xdr:cNvPr id="12" name="Rectangle 12"/>
        <xdr:cNvSpPr>
          <a:spLocks/>
        </xdr:cNvSpPr>
      </xdr:nvSpPr>
      <xdr:spPr>
        <a:xfrm>
          <a:off x="5438775" y="0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8</xdr:col>
      <xdr:colOff>85725</xdr:colOff>
      <xdr:row>0</xdr:row>
      <xdr:rowOff>0</xdr:rowOff>
    </xdr:from>
    <xdr:to>
      <xdr:col>9</xdr:col>
      <xdr:colOff>219075</xdr:colOff>
      <xdr:row>1</xdr:row>
      <xdr:rowOff>57150</xdr:rowOff>
    </xdr:to>
    <xdr:sp>
      <xdr:nvSpPr>
        <xdr:cNvPr id="13" name="Rectangle 13"/>
        <xdr:cNvSpPr>
          <a:spLocks/>
        </xdr:cNvSpPr>
      </xdr:nvSpPr>
      <xdr:spPr>
        <a:xfrm>
          <a:off x="5438775" y="0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657225</xdr:colOff>
      <xdr:row>3</xdr:row>
      <xdr:rowOff>47625</xdr:rowOff>
    </xdr:from>
    <xdr:to>
      <xdr:col>3</xdr:col>
      <xdr:colOff>0</xdr:colOff>
      <xdr:row>3</xdr:row>
      <xdr:rowOff>47625</xdr:rowOff>
    </xdr:to>
    <xdr:sp>
      <xdr:nvSpPr>
        <xdr:cNvPr id="14" name="Line 2"/>
        <xdr:cNvSpPr>
          <a:spLocks/>
        </xdr:cNvSpPr>
      </xdr:nvSpPr>
      <xdr:spPr>
        <a:xfrm>
          <a:off x="885825" y="6191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3</xdr:row>
      <xdr:rowOff>47625</xdr:rowOff>
    </xdr:from>
    <xdr:to>
      <xdr:col>7</xdr:col>
      <xdr:colOff>266700</xdr:colOff>
      <xdr:row>3</xdr:row>
      <xdr:rowOff>47625</xdr:rowOff>
    </xdr:to>
    <xdr:sp>
      <xdr:nvSpPr>
        <xdr:cNvPr id="15" name="Line 3"/>
        <xdr:cNvSpPr>
          <a:spLocks/>
        </xdr:cNvSpPr>
      </xdr:nvSpPr>
      <xdr:spPr>
        <a:xfrm>
          <a:off x="3867150" y="6191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51"/>
  <sheetViews>
    <sheetView view="pageBreakPreview" zoomScale="85" zoomScaleSheetLayoutView="85" workbookViewId="0" topLeftCell="A1">
      <selection activeCell="G18" sqref="G18"/>
    </sheetView>
  </sheetViews>
  <sheetFormatPr defaultColWidth="9.140625" defaultRowHeight="12.75"/>
  <cols>
    <col min="1" max="1" width="4.28125" style="1" customWidth="1"/>
    <col min="2" max="2" width="25.8515625" style="1" bestFit="1" customWidth="1"/>
    <col min="3" max="3" width="9.8515625" style="1" bestFit="1" customWidth="1"/>
    <col min="4" max="4" width="14.28125" style="1" bestFit="1" customWidth="1"/>
    <col min="5" max="5" width="11.7109375" style="1" bestFit="1" customWidth="1"/>
    <col min="6" max="6" width="7.00390625" style="1" bestFit="1" customWidth="1"/>
    <col min="7" max="7" width="10.140625" style="1" bestFit="1" customWidth="1"/>
    <col min="8" max="8" width="10.28125" style="1" customWidth="1"/>
    <col min="9" max="16384" width="9.140625" style="1" customWidth="1"/>
  </cols>
  <sheetData>
    <row r="1" spans="1:8" ht="16.5">
      <c r="A1" s="69" t="s">
        <v>4</v>
      </c>
      <c r="B1" s="69"/>
      <c r="C1" s="69"/>
      <c r="D1" s="71" t="s">
        <v>5</v>
      </c>
      <c r="E1" s="71"/>
      <c r="F1" s="71"/>
      <c r="G1" s="71"/>
      <c r="H1" s="71"/>
    </row>
    <row r="2" spans="1:8" ht="16.5">
      <c r="A2" s="71" t="s">
        <v>19</v>
      </c>
      <c r="B2" s="71"/>
      <c r="C2" s="71"/>
      <c r="D2" s="72" t="s">
        <v>1</v>
      </c>
      <c r="E2" s="72"/>
      <c r="F2" s="72"/>
      <c r="G2" s="72"/>
      <c r="H2" s="72"/>
    </row>
    <row r="3" spans="1:8" ht="16.5">
      <c r="A3" s="17"/>
      <c r="B3" s="17"/>
      <c r="C3" s="17"/>
      <c r="D3" s="18"/>
      <c r="E3" s="18"/>
      <c r="F3" s="18"/>
      <c r="G3" s="18"/>
      <c r="H3" s="18"/>
    </row>
    <row r="4" spans="1:8" ht="19.5" customHeight="1">
      <c r="A4" s="73" t="s">
        <v>101</v>
      </c>
      <c r="B4" s="73"/>
      <c r="C4" s="73"/>
      <c r="D4" s="73"/>
      <c r="E4" s="73"/>
      <c r="F4" s="73"/>
      <c r="G4" s="73"/>
      <c r="H4" s="73"/>
    </row>
    <row r="5" spans="1:8" ht="16.5">
      <c r="A5" s="73"/>
      <c r="B5" s="73"/>
      <c r="C5" s="73"/>
      <c r="D5" s="73"/>
      <c r="E5" s="73"/>
      <c r="F5" s="73"/>
      <c r="G5" s="73"/>
      <c r="H5" s="73"/>
    </row>
    <row r="6" spans="1:8" ht="18.75">
      <c r="A6" s="74" t="s">
        <v>109</v>
      </c>
      <c r="B6" s="74"/>
      <c r="C6" s="74"/>
      <c r="D6" s="74"/>
      <c r="E6" s="74"/>
      <c r="F6" s="74"/>
      <c r="G6" s="74"/>
      <c r="H6" s="74"/>
    </row>
    <row r="7" spans="1:8" ht="16.5">
      <c r="A7" s="19" t="s">
        <v>102</v>
      </c>
      <c r="B7" s="17"/>
      <c r="C7" s="17"/>
      <c r="D7" s="18"/>
      <c r="E7" s="18"/>
      <c r="F7" s="18"/>
      <c r="G7" s="18"/>
      <c r="H7" s="18"/>
    </row>
    <row r="8" spans="1:8" ht="16.5">
      <c r="A8" s="19" t="s">
        <v>104</v>
      </c>
      <c r="B8" s="4"/>
      <c r="C8" s="4"/>
      <c r="D8" s="4"/>
      <c r="E8" s="4"/>
      <c r="F8" s="4"/>
      <c r="G8" s="4"/>
      <c r="H8" s="4"/>
    </row>
    <row r="9" spans="1:8" ht="16.5">
      <c r="A9" s="19" t="s">
        <v>103</v>
      </c>
      <c r="B9" s="4"/>
      <c r="C9" s="4"/>
      <c r="D9" s="4"/>
      <c r="E9" s="4"/>
      <c r="F9" s="4"/>
      <c r="G9" s="4"/>
      <c r="H9" s="4"/>
    </row>
    <row r="10" spans="1:8" ht="32.25" customHeight="1">
      <c r="A10" s="75" t="s">
        <v>110</v>
      </c>
      <c r="B10" s="75"/>
      <c r="C10" s="75"/>
      <c r="D10" s="75"/>
      <c r="E10" s="75"/>
      <c r="F10" s="75"/>
      <c r="G10" s="75"/>
      <c r="H10" s="75"/>
    </row>
    <row r="11" spans="1:8" ht="16.5">
      <c r="A11" s="71" t="s">
        <v>111</v>
      </c>
      <c r="B11" s="71"/>
      <c r="C11" s="71"/>
      <c r="D11" s="71"/>
      <c r="E11" s="71"/>
      <c r="F11" s="71"/>
      <c r="G11" s="71"/>
      <c r="H11" s="71"/>
    </row>
    <row r="12" spans="1:8" s="2" customFormat="1" ht="16.5">
      <c r="A12" s="76" t="s">
        <v>0</v>
      </c>
      <c r="B12" s="77" t="s">
        <v>6</v>
      </c>
      <c r="C12" s="78"/>
      <c r="D12" s="76" t="s">
        <v>7</v>
      </c>
      <c r="E12" s="76" t="s">
        <v>23</v>
      </c>
      <c r="F12" s="76" t="s">
        <v>2</v>
      </c>
      <c r="G12" s="76" t="s">
        <v>3</v>
      </c>
      <c r="H12" s="76" t="s">
        <v>8</v>
      </c>
    </row>
    <row r="13" spans="1:8" s="2" customFormat="1" ht="16.5">
      <c r="A13" s="76"/>
      <c r="B13" s="79"/>
      <c r="C13" s="80"/>
      <c r="D13" s="76"/>
      <c r="E13" s="76"/>
      <c r="F13" s="76"/>
      <c r="G13" s="76"/>
      <c r="H13" s="76"/>
    </row>
    <row r="14" spans="1:8" s="24" customFormat="1" ht="16.5">
      <c r="A14" s="68">
        <v>1</v>
      </c>
      <c r="B14" s="65" t="s">
        <v>50</v>
      </c>
      <c r="C14" s="66" t="s">
        <v>51</v>
      </c>
      <c r="D14" s="67" t="s">
        <v>75</v>
      </c>
      <c r="E14" s="25" t="s">
        <v>24</v>
      </c>
      <c r="F14" s="67">
        <v>97.5</v>
      </c>
      <c r="G14" s="25" t="str">
        <f>IF(F14="","",IF(F14&gt;=90,"Xuất sắc",IF(F14&gt;=80,"Tốt",IF(F14&gt;=65,"Khá",IF(F14&gt;=50,"Trung Bình",IF(F14&gt;=35,"Yếu","Kém"))))))</f>
        <v>Xuất sắc</v>
      </c>
      <c r="H14" s="25"/>
    </row>
    <row r="15" spans="1:8" s="16" customFormat="1" ht="16.5">
      <c r="A15" s="68">
        <v>2</v>
      </c>
      <c r="B15" s="65" t="s">
        <v>52</v>
      </c>
      <c r="C15" s="66" t="s">
        <v>53</v>
      </c>
      <c r="D15" s="67" t="s">
        <v>76</v>
      </c>
      <c r="E15" s="25" t="s">
        <v>24</v>
      </c>
      <c r="F15" s="67">
        <v>75</v>
      </c>
      <c r="G15" s="25" t="str">
        <f aca="true" t="shared" si="0" ref="G15:G30">IF(F15="","",IF(F15&gt;=90,"Xuất sắc",IF(F15&gt;=80,"Tốt",IF(F15&gt;=65,"Khá",IF(F15&gt;=50,"Trung Bình",IF(F15&gt;=35,"Yếu","Kém"))))))</f>
        <v>Khá</v>
      </c>
      <c r="H15" s="25"/>
    </row>
    <row r="16" spans="1:8" s="16" customFormat="1" ht="16.5">
      <c r="A16" s="68">
        <v>3</v>
      </c>
      <c r="B16" s="65" t="s">
        <v>54</v>
      </c>
      <c r="C16" s="66" t="s">
        <v>55</v>
      </c>
      <c r="D16" s="67" t="s">
        <v>77</v>
      </c>
      <c r="E16" s="25" t="s">
        <v>24</v>
      </c>
      <c r="F16" s="67">
        <v>87.5</v>
      </c>
      <c r="G16" s="25" t="str">
        <f t="shared" si="0"/>
        <v>Tốt</v>
      </c>
      <c r="H16" s="25"/>
    </row>
    <row r="17" spans="1:8" s="16" customFormat="1" ht="16.5">
      <c r="A17" s="68">
        <v>4</v>
      </c>
      <c r="B17" s="65" t="s">
        <v>56</v>
      </c>
      <c r="C17" s="66" t="s">
        <v>57</v>
      </c>
      <c r="D17" s="67" t="s">
        <v>78</v>
      </c>
      <c r="E17" s="25" t="s">
        <v>24</v>
      </c>
      <c r="F17" s="67">
        <v>96.5</v>
      </c>
      <c r="G17" s="25" t="str">
        <f t="shared" si="0"/>
        <v>Xuất sắc</v>
      </c>
      <c r="H17" s="25"/>
    </row>
    <row r="18" spans="1:8" s="16" customFormat="1" ht="16.5">
      <c r="A18" s="68">
        <v>5</v>
      </c>
      <c r="B18" s="65" t="s">
        <v>58</v>
      </c>
      <c r="C18" s="66" t="s">
        <v>59</v>
      </c>
      <c r="D18" s="67" t="s">
        <v>79</v>
      </c>
      <c r="E18" s="25" t="s">
        <v>24</v>
      </c>
      <c r="F18" s="67">
        <v>87.5</v>
      </c>
      <c r="G18" s="25" t="str">
        <f t="shared" si="0"/>
        <v>Tốt</v>
      </c>
      <c r="H18" s="25"/>
    </row>
    <row r="19" spans="1:8" s="16" customFormat="1" ht="16.5">
      <c r="A19" s="68">
        <v>6</v>
      </c>
      <c r="B19" s="65" t="s">
        <v>60</v>
      </c>
      <c r="C19" s="66" t="s">
        <v>61</v>
      </c>
      <c r="D19" s="67" t="s">
        <v>80</v>
      </c>
      <c r="E19" s="25" t="s">
        <v>24</v>
      </c>
      <c r="F19" s="67">
        <v>87.5</v>
      </c>
      <c r="G19" s="25" t="str">
        <f t="shared" si="0"/>
        <v>Tốt</v>
      </c>
      <c r="H19" s="25"/>
    </row>
    <row r="20" spans="1:8" s="16" customFormat="1" ht="16.5">
      <c r="A20" s="68">
        <v>7</v>
      </c>
      <c r="B20" s="65" t="s">
        <v>88</v>
      </c>
      <c r="C20" s="66" t="s">
        <v>89</v>
      </c>
      <c r="D20" s="67">
        <v>2221128761</v>
      </c>
      <c r="E20" s="25" t="s">
        <v>24</v>
      </c>
      <c r="F20" s="67">
        <v>90</v>
      </c>
      <c r="G20" s="25" t="str">
        <f t="shared" si="0"/>
        <v>Xuất sắc</v>
      </c>
      <c r="H20" s="25"/>
    </row>
    <row r="21" spans="1:8" s="16" customFormat="1" ht="16.5">
      <c r="A21" s="68">
        <v>8</v>
      </c>
      <c r="B21" s="65" t="s">
        <v>100</v>
      </c>
      <c r="C21" s="66" t="s">
        <v>63</v>
      </c>
      <c r="D21" s="67">
        <v>2321174175</v>
      </c>
      <c r="E21" s="25" t="s">
        <v>24</v>
      </c>
      <c r="F21" s="67">
        <v>92</v>
      </c>
      <c r="G21" s="25" t="str">
        <f t="shared" si="0"/>
        <v>Xuất sắc</v>
      </c>
      <c r="H21" s="25"/>
    </row>
    <row r="22" spans="1:8" s="24" customFormat="1" ht="16.5">
      <c r="A22" s="68">
        <v>9</v>
      </c>
      <c r="B22" s="65" t="s">
        <v>97</v>
      </c>
      <c r="C22" s="66" t="s">
        <v>98</v>
      </c>
      <c r="D22" s="67">
        <v>23211512552</v>
      </c>
      <c r="E22" s="25" t="s">
        <v>24</v>
      </c>
      <c r="F22" s="67">
        <v>90</v>
      </c>
      <c r="G22" s="25" t="str">
        <f t="shared" si="0"/>
        <v>Xuất sắc</v>
      </c>
      <c r="H22" s="25"/>
    </row>
    <row r="23" spans="1:8" s="16" customFormat="1" ht="16.5">
      <c r="A23" s="68">
        <v>10</v>
      </c>
      <c r="B23" s="65" t="s">
        <v>64</v>
      </c>
      <c r="C23" s="66" t="s">
        <v>65</v>
      </c>
      <c r="D23" s="67" t="s">
        <v>82</v>
      </c>
      <c r="E23" s="25" t="s">
        <v>24</v>
      </c>
      <c r="F23" s="67">
        <v>87.5</v>
      </c>
      <c r="G23" s="25" t="str">
        <f t="shared" si="0"/>
        <v>Tốt</v>
      </c>
      <c r="H23" s="25"/>
    </row>
    <row r="24" spans="1:8" s="24" customFormat="1" ht="16.5">
      <c r="A24" s="68">
        <v>11</v>
      </c>
      <c r="B24" s="65" t="s">
        <v>66</v>
      </c>
      <c r="C24" s="66" t="s">
        <v>67</v>
      </c>
      <c r="D24" s="67" t="s">
        <v>83</v>
      </c>
      <c r="E24" s="25" t="s">
        <v>24</v>
      </c>
      <c r="F24" s="67">
        <v>90</v>
      </c>
      <c r="G24" s="25" t="str">
        <f t="shared" si="0"/>
        <v>Xuất sắc</v>
      </c>
      <c r="H24" s="25"/>
    </row>
    <row r="25" spans="1:8" s="24" customFormat="1" ht="16.5">
      <c r="A25" s="68">
        <v>12</v>
      </c>
      <c r="B25" s="65" t="s">
        <v>68</v>
      </c>
      <c r="C25" s="66" t="s">
        <v>69</v>
      </c>
      <c r="D25" s="67" t="s">
        <v>84</v>
      </c>
      <c r="E25" s="25" t="s">
        <v>24</v>
      </c>
      <c r="F25" s="67">
        <v>87.5</v>
      </c>
      <c r="G25" s="25" t="str">
        <f t="shared" si="0"/>
        <v>Tốt</v>
      </c>
      <c r="H25" s="25"/>
    </row>
    <row r="26" spans="1:8" s="24" customFormat="1" ht="16.5">
      <c r="A26" s="68">
        <v>13</v>
      </c>
      <c r="B26" s="65" t="s">
        <v>70</v>
      </c>
      <c r="C26" s="66" t="s">
        <v>46</v>
      </c>
      <c r="D26" s="67" t="s">
        <v>85</v>
      </c>
      <c r="E26" s="25" t="s">
        <v>24</v>
      </c>
      <c r="F26" s="67">
        <v>87.5</v>
      </c>
      <c r="G26" s="25" t="str">
        <f t="shared" si="0"/>
        <v>Tốt</v>
      </c>
      <c r="H26" s="25"/>
    </row>
    <row r="27" spans="1:8" s="16" customFormat="1" ht="16.5">
      <c r="A27" s="68">
        <v>14</v>
      </c>
      <c r="B27" s="65" t="s">
        <v>73</v>
      </c>
      <c r="C27" s="66" t="s">
        <v>74</v>
      </c>
      <c r="D27" s="67" t="s">
        <v>86</v>
      </c>
      <c r="E27" s="25" t="s">
        <v>24</v>
      </c>
      <c r="F27" s="67">
        <v>81</v>
      </c>
      <c r="G27" s="25" t="str">
        <f t="shared" si="0"/>
        <v>Tốt</v>
      </c>
      <c r="H27" s="25"/>
    </row>
    <row r="28" spans="1:8" s="24" customFormat="1" ht="16.5">
      <c r="A28" s="68">
        <v>15</v>
      </c>
      <c r="B28" s="65" t="s">
        <v>71</v>
      </c>
      <c r="C28" s="66" t="s">
        <v>72</v>
      </c>
      <c r="D28" s="67" t="s">
        <v>87</v>
      </c>
      <c r="E28" s="25" t="s">
        <v>24</v>
      </c>
      <c r="F28" s="67">
        <v>87.5</v>
      </c>
      <c r="G28" s="25" t="str">
        <f t="shared" si="0"/>
        <v>Tốt</v>
      </c>
      <c r="H28" s="25"/>
    </row>
    <row r="29" spans="1:8" s="24" customFormat="1" ht="16.5">
      <c r="A29" s="68"/>
      <c r="B29" s="65"/>
      <c r="C29" s="66"/>
      <c r="D29" s="67"/>
      <c r="E29" s="25"/>
      <c r="F29" s="67"/>
      <c r="G29" s="25">
        <f t="shared" si="0"/>
      </c>
      <c r="H29" s="25"/>
    </row>
    <row r="30" spans="1:8" s="24" customFormat="1" ht="16.5">
      <c r="A30" s="68"/>
      <c r="B30" s="65"/>
      <c r="C30" s="66"/>
      <c r="D30" s="67"/>
      <c r="E30" s="25"/>
      <c r="F30" s="67"/>
      <c r="G30" s="25">
        <f t="shared" si="0"/>
      </c>
      <c r="H30" s="25"/>
    </row>
    <row r="31" spans="1:4" ht="16.5" customHeight="1">
      <c r="A31" s="6"/>
      <c r="B31" s="5"/>
      <c r="C31" s="5"/>
      <c r="D31" s="5"/>
    </row>
    <row r="32" spans="1:8" ht="16.5" customHeight="1">
      <c r="A32" s="6"/>
      <c r="B32" s="5"/>
      <c r="C32" s="5"/>
      <c r="D32" s="5"/>
      <c r="E32" s="81" t="s">
        <v>10</v>
      </c>
      <c r="F32" s="81"/>
      <c r="G32" s="81"/>
      <c r="H32" s="81"/>
    </row>
    <row r="33" spans="1:8" ht="16.5" customHeight="1">
      <c r="A33" s="6"/>
      <c r="B33" s="5"/>
      <c r="C33" s="5"/>
      <c r="D33" s="5"/>
      <c r="E33" s="81" t="s">
        <v>17</v>
      </c>
      <c r="F33" s="81"/>
      <c r="G33" s="10" t="s">
        <v>20</v>
      </c>
      <c r="H33" s="10" t="s">
        <v>18</v>
      </c>
    </row>
    <row r="34" spans="1:8" ht="16.5" customHeight="1">
      <c r="A34" s="6"/>
      <c r="B34" s="5"/>
      <c r="C34" s="5"/>
      <c r="D34" s="5"/>
      <c r="E34" s="82" t="s">
        <v>11</v>
      </c>
      <c r="F34" s="82"/>
      <c r="G34" s="3">
        <f>COUNTIF($G$14:$G$29,"Xuất sắc")</f>
        <v>6</v>
      </c>
      <c r="H34" s="14">
        <f aca="true" t="shared" si="1" ref="H34:H41">G34/$G$41</f>
        <v>0.4</v>
      </c>
    </row>
    <row r="35" spans="1:8" ht="16.5" customHeight="1">
      <c r="A35" s="6"/>
      <c r="B35" s="5"/>
      <c r="C35" s="5"/>
      <c r="D35" s="5"/>
      <c r="E35" s="82" t="s">
        <v>12</v>
      </c>
      <c r="F35" s="82"/>
      <c r="G35" s="3">
        <f>COUNTIF($G$14:$G$29,"Tốt")</f>
        <v>8</v>
      </c>
      <c r="H35" s="14">
        <f t="shared" si="1"/>
        <v>0.5333333333333333</v>
      </c>
    </row>
    <row r="36" spans="1:8" ht="16.5" customHeight="1">
      <c r="A36" s="6"/>
      <c r="B36" s="5"/>
      <c r="C36" s="5"/>
      <c r="D36" s="5"/>
      <c r="E36" s="82" t="s">
        <v>13</v>
      </c>
      <c r="F36" s="82"/>
      <c r="G36" s="3">
        <f>COUNTIF($G$14:$G$29,"Khá")</f>
        <v>1</v>
      </c>
      <c r="H36" s="14">
        <f t="shared" si="1"/>
        <v>0.06666666666666667</v>
      </c>
    </row>
    <row r="37" spans="5:8" s="2" customFormat="1" ht="16.5">
      <c r="E37" s="83" t="s">
        <v>14</v>
      </c>
      <c r="F37" s="84"/>
      <c r="G37" s="3">
        <f>COUNTIF($G$15:$G$29,"Trung Bình")</f>
        <v>0</v>
      </c>
      <c r="H37" s="14">
        <f t="shared" si="1"/>
        <v>0</v>
      </c>
    </row>
    <row r="38" spans="5:8" s="9" customFormat="1" ht="15.75">
      <c r="E38" s="11" t="s">
        <v>15</v>
      </c>
      <c r="F38" s="12"/>
      <c r="G38" s="3">
        <f>COUNTIF($G$15:$G$29,"Yếu")</f>
        <v>0</v>
      </c>
      <c r="H38" s="14">
        <f t="shared" si="1"/>
        <v>0</v>
      </c>
    </row>
    <row r="39" spans="1:8" ht="16.5">
      <c r="A39" s="6"/>
      <c r="B39" s="5"/>
      <c r="C39" s="5"/>
      <c r="D39" s="5"/>
      <c r="E39" s="11" t="s">
        <v>16</v>
      </c>
      <c r="F39" s="12"/>
      <c r="G39" s="3">
        <f>COUNTIF($G$14:$G$29,"Kém")</f>
        <v>0</v>
      </c>
      <c r="H39" s="14">
        <f t="shared" si="1"/>
        <v>0</v>
      </c>
    </row>
    <row r="40" spans="5:8" ht="16.5">
      <c r="E40" s="11" t="s">
        <v>21</v>
      </c>
      <c r="F40" s="12"/>
      <c r="G40" s="3"/>
      <c r="H40" s="14">
        <f t="shared" si="1"/>
        <v>0</v>
      </c>
    </row>
    <row r="41" spans="5:8" ht="16.5">
      <c r="E41" s="83" t="s">
        <v>22</v>
      </c>
      <c r="F41" s="84"/>
      <c r="G41" s="3">
        <v>15</v>
      </c>
      <c r="H41" s="14">
        <f t="shared" si="1"/>
        <v>1</v>
      </c>
    </row>
    <row r="42" spans="5:8" ht="16.5">
      <c r="E42" s="8"/>
      <c r="F42" s="7"/>
      <c r="G42" s="7"/>
      <c r="H42" s="7"/>
    </row>
    <row r="43" spans="1:8" ht="16.5">
      <c r="A43" s="20" t="s">
        <v>90</v>
      </c>
      <c r="B43" s="20"/>
      <c r="C43" s="20"/>
      <c r="D43" s="20"/>
      <c r="E43" s="20"/>
      <c r="F43" s="20"/>
      <c r="G43" s="20"/>
      <c r="H43" s="20"/>
    </row>
    <row r="44" spans="1:8" ht="16.5">
      <c r="A44" s="21" t="s">
        <v>99</v>
      </c>
      <c r="B44" s="15"/>
      <c r="C44" s="15"/>
      <c r="D44" s="15"/>
      <c r="E44" s="8"/>
      <c r="F44" s="13"/>
      <c r="G44" s="13"/>
      <c r="H44" s="13"/>
    </row>
    <row r="45" spans="1:8" ht="16.5">
      <c r="A45" s="21"/>
      <c r="B45" s="15"/>
      <c r="C45" s="15"/>
      <c r="D45" s="15"/>
      <c r="E45" s="8"/>
      <c r="F45" s="13"/>
      <c r="G45" s="13"/>
      <c r="H45" s="13"/>
    </row>
    <row r="46" spans="1:9" ht="16.5">
      <c r="A46" s="70" t="s">
        <v>9</v>
      </c>
      <c r="B46" s="70"/>
      <c r="C46" s="70" t="s">
        <v>25</v>
      </c>
      <c r="D46" s="70"/>
      <c r="E46" s="70"/>
      <c r="F46" s="70" t="s">
        <v>26</v>
      </c>
      <c r="G46" s="70"/>
      <c r="H46" s="70"/>
      <c r="I46" s="22"/>
    </row>
    <row r="51" spans="1:9" ht="16.5">
      <c r="A51" s="69" t="s">
        <v>91</v>
      </c>
      <c r="B51" s="69"/>
      <c r="C51" s="69" t="s">
        <v>48</v>
      </c>
      <c r="D51" s="69"/>
      <c r="E51" s="69"/>
      <c r="F51" s="69" t="s">
        <v>92</v>
      </c>
      <c r="G51" s="69"/>
      <c r="H51" s="69"/>
      <c r="I51" s="23"/>
    </row>
  </sheetData>
  <sheetProtection/>
  <mergeCells count="28">
    <mergeCell ref="E37:F37"/>
    <mergeCell ref="E41:F41"/>
    <mergeCell ref="C46:E46"/>
    <mergeCell ref="F46:H46"/>
    <mergeCell ref="C51:E51"/>
    <mergeCell ref="F51:H51"/>
    <mergeCell ref="H12:H13"/>
    <mergeCell ref="E32:H32"/>
    <mergeCell ref="E33:F33"/>
    <mergeCell ref="E34:F34"/>
    <mergeCell ref="E35:F35"/>
    <mergeCell ref="E36:F36"/>
    <mergeCell ref="A12:A13"/>
    <mergeCell ref="B12:C13"/>
    <mergeCell ref="D12:D13"/>
    <mergeCell ref="E12:E13"/>
    <mergeCell ref="F12:F13"/>
    <mergeCell ref="G12:G13"/>
    <mergeCell ref="A51:B51"/>
    <mergeCell ref="A46:B46"/>
    <mergeCell ref="A1:C1"/>
    <mergeCell ref="D1:H1"/>
    <mergeCell ref="A2:C2"/>
    <mergeCell ref="D2:H2"/>
    <mergeCell ref="A4:H5"/>
    <mergeCell ref="A6:H6"/>
    <mergeCell ref="A10:H10"/>
    <mergeCell ref="A11:H11"/>
  </mergeCells>
  <conditionalFormatting sqref="B14:C19 B23:C29 B21:C21">
    <cfRule type="cellIs" priority="11" dxfId="0" operator="equal" stopIfTrue="1">
      <formula>0</formula>
    </cfRule>
  </conditionalFormatting>
  <conditionalFormatting sqref="B30:C30">
    <cfRule type="cellIs" priority="4" dxfId="0" operator="equal" stopIfTrue="1">
      <formula>0</formula>
    </cfRule>
  </conditionalFormatting>
  <conditionalFormatting sqref="B22:C22">
    <cfRule type="cellIs" priority="3" dxfId="0" operator="equal" stopIfTrue="1">
      <formula>0</formula>
    </cfRule>
  </conditionalFormatting>
  <conditionalFormatting sqref="B20:C20">
    <cfRule type="cellIs" priority="1" dxfId="0" operator="equal" stopIfTrue="1">
      <formula>0</formula>
    </cfRule>
  </conditionalFormatting>
  <printOptions/>
  <pageMargins left="0.62" right="0.15748031496062992" top="0.7086614173228347" bottom="0.5905511811023623" header="0.35433070866141736" footer="0.2362204724409449"/>
  <pageSetup horizontalDpi="300" verticalDpi="300" orientation="portrait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I45"/>
  <sheetViews>
    <sheetView tabSelected="1" zoomScalePageLayoutView="0" workbookViewId="0" topLeftCell="A25">
      <selection activeCell="J14" sqref="J14"/>
    </sheetView>
  </sheetViews>
  <sheetFormatPr defaultColWidth="9.140625" defaultRowHeight="12.75"/>
  <cols>
    <col min="1" max="1" width="3.421875" style="51" customWidth="1"/>
    <col min="2" max="2" width="13.00390625" style="51" customWidth="1"/>
    <col min="3" max="3" width="18.8515625" style="52" customWidth="1"/>
    <col min="4" max="4" width="7.00390625" style="52" customWidth="1"/>
    <col min="5" max="5" width="9.57421875" style="51" customWidth="1"/>
    <col min="6" max="6" width="12.421875" style="52" customWidth="1"/>
    <col min="7" max="7" width="7.7109375" style="51" customWidth="1"/>
    <col min="8" max="8" width="8.28125" style="52" customWidth="1"/>
    <col min="9" max="9" width="7.421875" style="52" customWidth="1"/>
    <col min="10" max="16384" width="9.140625" style="52" customWidth="1"/>
  </cols>
  <sheetData>
    <row r="1" s="26" customFormat="1" ht="15" customHeight="1"/>
    <row r="2" spans="1:9" s="26" customFormat="1" ht="15" customHeight="1">
      <c r="A2" s="103" t="s">
        <v>4</v>
      </c>
      <c r="B2" s="103"/>
      <c r="C2" s="103"/>
      <c r="D2" s="103"/>
      <c r="E2" s="88" t="s">
        <v>5</v>
      </c>
      <c r="F2" s="88"/>
      <c r="G2" s="88"/>
      <c r="H2" s="88"/>
      <c r="I2" s="88"/>
    </row>
    <row r="3" spans="1:9" s="26" customFormat="1" ht="15" customHeight="1">
      <c r="A3" s="88" t="s">
        <v>19</v>
      </c>
      <c r="B3" s="88"/>
      <c r="C3" s="88"/>
      <c r="D3" s="88"/>
      <c r="E3" s="88" t="s">
        <v>1</v>
      </c>
      <c r="F3" s="88"/>
      <c r="G3" s="88"/>
      <c r="H3" s="88"/>
      <c r="I3" s="88"/>
    </row>
    <row r="4" s="26" customFormat="1" ht="15" customHeight="1"/>
    <row r="5" spans="1:10" s="26" customFormat="1" ht="17.25" customHeight="1">
      <c r="A5" s="88" t="s">
        <v>27</v>
      </c>
      <c r="B5" s="88"/>
      <c r="C5" s="88"/>
      <c r="D5" s="88"/>
      <c r="E5" s="88"/>
      <c r="F5" s="88"/>
      <c r="G5" s="88"/>
      <c r="H5" s="88"/>
      <c r="I5" s="88"/>
      <c r="J5" s="28"/>
    </row>
    <row r="6" spans="1:10" s="30" customFormat="1" ht="15">
      <c r="A6" s="88" t="s">
        <v>108</v>
      </c>
      <c r="B6" s="88"/>
      <c r="C6" s="88"/>
      <c r="D6" s="88"/>
      <c r="E6" s="88"/>
      <c r="F6" s="88"/>
      <c r="G6" s="88"/>
      <c r="H6" s="88"/>
      <c r="I6" s="88"/>
      <c r="J6" s="29"/>
    </row>
    <row r="7" spans="1:10" s="26" customFormat="1" ht="17.25" customHeight="1">
      <c r="A7" s="88" t="s">
        <v>107</v>
      </c>
      <c r="B7" s="88"/>
      <c r="C7" s="88"/>
      <c r="D7" s="88"/>
      <c r="E7" s="88"/>
      <c r="F7" s="88"/>
      <c r="G7" s="88"/>
      <c r="H7" s="88"/>
      <c r="I7" s="88"/>
      <c r="J7" s="28"/>
    </row>
    <row r="8" spans="1:10" s="26" customFormat="1" ht="17.25" customHeight="1">
      <c r="A8" s="97" t="s">
        <v>95</v>
      </c>
      <c r="B8" s="97"/>
      <c r="C8" s="97"/>
      <c r="D8" s="97"/>
      <c r="E8" s="97"/>
      <c r="F8" s="97"/>
      <c r="G8" s="97"/>
      <c r="H8" s="97"/>
      <c r="I8" s="97"/>
      <c r="J8" s="27"/>
    </row>
    <row r="9" spans="1:35" s="30" customFormat="1" ht="20.25" customHeight="1">
      <c r="A9" s="98" t="s">
        <v>28</v>
      </c>
      <c r="B9" s="98"/>
      <c r="C9" s="98"/>
      <c r="D9" s="98"/>
      <c r="E9" s="98"/>
      <c r="F9" s="98"/>
      <c r="G9" s="98"/>
      <c r="H9" s="98"/>
      <c r="I9" s="98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</row>
    <row r="10" spans="1:10" s="33" customFormat="1" ht="21" customHeight="1">
      <c r="A10" s="99" t="s">
        <v>29</v>
      </c>
      <c r="B10" s="99" t="s">
        <v>30</v>
      </c>
      <c r="C10" s="99" t="s">
        <v>31</v>
      </c>
      <c r="D10" s="100"/>
      <c r="E10" s="99" t="s">
        <v>32</v>
      </c>
      <c r="F10" s="99" t="s">
        <v>33</v>
      </c>
      <c r="G10" s="101" t="s">
        <v>34</v>
      </c>
      <c r="H10" s="101"/>
      <c r="I10" s="102" t="s">
        <v>35</v>
      </c>
      <c r="J10" s="32"/>
    </row>
    <row r="11" spans="1:10" s="33" customFormat="1" ht="15.75" customHeight="1">
      <c r="A11" s="100"/>
      <c r="B11" s="100"/>
      <c r="C11" s="100"/>
      <c r="D11" s="100"/>
      <c r="E11" s="100"/>
      <c r="F11" s="100"/>
      <c r="G11" s="61" t="s">
        <v>36</v>
      </c>
      <c r="H11" s="60" t="s">
        <v>37</v>
      </c>
      <c r="I11" s="101"/>
      <c r="J11" s="32"/>
    </row>
    <row r="12" spans="1:13" s="39" customFormat="1" ht="18.75" customHeight="1">
      <c r="A12" s="34">
        <v>1</v>
      </c>
      <c r="B12" s="67" t="s">
        <v>75</v>
      </c>
      <c r="C12" s="65" t="s">
        <v>50</v>
      </c>
      <c r="D12" s="66" t="s">
        <v>51</v>
      </c>
      <c r="E12" s="62">
        <v>36256</v>
      </c>
      <c r="F12" s="63" t="s">
        <v>93</v>
      </c>
      <c r="G12" s="67">
        <v>97.5</v>
      </c>
      <c r="H12" s="64" t="str">
        <f aca="true" t="shared" si="0" ref="H12:H26">IF(G12="","",IF(G12&gt;=90,"Xuất sắc",IF(G12&gt;=80,"Tốt",IF(G12&gt;=65,"Khá",IF(G12&gt;=50,"Trung Bình",IF(G12&gt;=35,"Yếu","Kém"))))))</f>
        <v>Xuất sắc</v>
      </c>
      <c r="I12" s="34"/>
      <c r="J12" s="38"/>
      <c r="M12" s="40"/>
    </row>
    <row r="13" spans="1:13" s="39" customFormat="1" ht="18.75" customHeight="1">
      <c r="A13" s="34">
        <v>2</v>
      </c>
      <c r="B13" s="67" t="s">
        <v>76</v>
      </c>
      <c r="C13" s="65" t="s">
        <v>52</v>
      </c>
      <c r="D13" s="66" t="s">
        <v>53</v>
      </c>
      <c r="E13" s="62">
        <v>36287</v>
      </c>
      <c r="F13" s="63" t="s">
        <v>93</v>
      </c>
      <c r="G13" s="67">
        <v>75</v>
      </c>
      <c r="H13" s="64" t="str">
        <f t="shared" si="0"/>
        <v>Khá</v>
      </c>
      <c r="I13" s="34"/>
      <c r="J13" s="38"/>
      <c r="M13" s="40"/>
    </row>
    <row r="14" spans="1:13" s="39" customFormat="1" ht="18.75" customHeight="1">
      <c r="A14" s="34">
        <v>3</v>
      </c>
      <c r="B14" s="67" t="s">
        <v>77</v>
      </c>
      <c r="C14" s="65" t="s">
        <v>54</v>
      </c>
      <c r="D14" s="66" t="s">
        <v>55</v>
      </c>
      <c r="E14" s="62">
        <v>36434</v>
      </c>
      <c r="F14" s="63" t="s">
        <v>93</v>
      </c>
      <c r="G14" s="67">
        <v>87.5</v>
      </c>
      <c r="H14" s="64" t="str">
        <f t="shared" si="0"/>
        <v>Tốt</v>
      </c>
      <c r="I14" s="34"/>
      <c r="J14" s="38"/>
      <c r="M14" s="40"/>
    </row>
    <row r="15" spans="1:13" s="39" customFormat="1" ht="18.75" customHeight="1">
      <c r="A15" s="34">
        <v>4</v>
      </c>
      <c r="B15" s="67" t="s">
        <v>78</v>
      </c>
      <c r="C15" s="65" t="s">
        <v>56</v>
      </c>
      <c r="D15" s="66" t="s">
        <v>57</v>
      </c>
      <c r="E15" s="62">
        <v>36196</v>
      </c>
      <c r="F15" s="63" t="s">
        <v>93</v>
      </c>
      <c r="G15" s="67">
        <v>96.5</v>
      </c>
      <c r="H15" s="64" t="str">
        <f t="shared" si="0"/>
        <v>Xuất sắc</v>
      </c>
      <c r="I15" s="34"/>
      <c r="J15" s="38"/>
      <c r="M15" s="40"/>
    </row>
    <row r="16" spans="1:13" s="39" customFormat="1" ht="18.75" customHeight="1">
      <c r="A16" s="34">
        <v>5</v>
      </c>
      <c r="B16" s="67" t="s">
        <v>79</v>
      </c>
      <c r="C16" s="65" t="s">
        <v>58</v>
      </c>
      <c r="D16" s="66" t="s">
        <v>59</v>
      </c>
      <c r="E16" s="62">
        <v>36445</v>
      </c>
      <c r="F16" s="63" t="s">
        <v>93</v>
      </c>
      <c r="G16" s="67">
        <v>87.5</v>
      </c>
      <c r="H16" s="64" t="str">
        <f t="shared" si="0"/>
        <v>Tốt</v>
      </c>
      <c r="I16" s="34"/>
      <c r="J16" s="38"/>
      <c r="M16" s="40"/>
    </row>
    <row r="17" spans="1:13" s="39" customFormat="1" ht="18.75" customHeight="1">
      <c r="A17" s="34">
        <v>6</v>
      </c>
      <c r="B17" s="67" t="s">
        <v>80</v>
      </c>
      <c r="C17" s="65" t="s">
        <v>60</v>
      </c>
      <c r="D17" s="66" t="s">
        <v>61</v>
      </c>
      <c r="E17" s="62">
        <v>36164</v>
      </c>
      <c r="F17" s="63" t="s">
        <v>93</v>
      </c>
      <c r="G17" s="67">
        <v>87.5</v>
      </c>
      <c r="H17" s="64" t="str">
        <f t="shared" si="0"/>
        <v>Tốt</v>
      </c>
      <c r="I17" s="34"/>
      <c r="J17" s="38"/>
      <c r="M17" s="40"/>
    </row>
    <row r="18" spans="1:13" s="39" customFormat="1" ht="18.75" customHeight="1">
      <c r="A18" s="34">
        <v>7</v>
      </c>
      <c r="B18" s="67">
        <v>2221128761</v>
      </c>
      <c r="C18" s="65" t="s">
        <v>88</v>
      </c>
      <c r="D18" s="66" t="s">
        <v>89</v>
      </c>
      <c r="E18" s="62" t="s">
        <v>96</v>
      </c>
      <c r="F18" s="63" t="s">
        <v>93</v>
      </c>
      <c r="G18" s="67">
        <v>90</v>
      </c>
      <c r="H18" s="64" t="str">
        <f>IF(G18="","",IF(G18&gt;=90,"Xuất sắc",IF(G18&gt;=80,"Tốt",IF(G18&gt;=65,"Khá",IF(G18&gt;=50,"Trung Bình",IF(G18&gt;=35,"Yếu","Kém"))))))</f>
        <v>Xuất sắc</v>
      </c>
      <c r="I18" s="34"/>
      <c r="J18" s="38"/>
      <c r="M18" s="40"/>
    </row>
    <row r="19" spans="1:13" s="39" customFormat="1" ht="18.75" customHeight="1">
      <c r="A19" s="34">
        <v>8</v>
      </c>
      <c r="B19" s="67" t="s">
        <v>81</v>
      </c>
      <c r="C19" s="65" t="s">
        <v>62</v>
      </c>
      <c r="D19" s="66" t="s">
        <v>63</v>
      </c>
      <c r="E19" s="62">
        <v>36387</v>
      </c>
      <c r="F19" s="63" t="s">
        <v>93</v>
      </c>
      <c r="G19" s="67">
        <v>92</v>
      </c>
      <c r="H19" s="64" t="str">
        <f t="shared" si="0"/>
        <v>Xuất sắc</v>
      </c>
      <c r="I19" s="34"/>
      <c r="J19" s="38"/>
      <c r="M19" s="40"/>
    </row>
    <row r="20" spans="1:13" s="39" customFormat="1" ht="18.75" customHeight="1">
      <c r="A20" s="34">
        <v>9</v>
      </c>
      <c r="B20" s="67">
        <v>23211512552</v>
      </c>
      <c r="C20" s="65" t="s">
        <v>105</v>
      </c>
      <c r="D20" s="66" t="s">
        <v>98</v>
      </c>
      <c r="E20" s="62">
        <v>36197</v>
      </c>
      <c r="F20" s="63" t="s">
        <v>93</v>
      </c>
      <c r="G20" s="67">
        <v>90</v>
      </c>
      <c r="H20" s="64" t="str">
        <f t="shared" si="0"/>
        <v>Xuất sắc</v>
      </c>
      <c r="I20" s="34"/>
      <c r="J20" s="38"/>
      <c r="M20" s="40"/>
    </row>
    <row r="21" spans="1:13" s="39" customFormat="1" ht="18.75" customHeight="1">
      <c r="A21" s="34">
        <v>10</v>
      </c>
      <c r="B21" s="67" t="s">
        <v>82</v>
      </c>
      <c r="C21" s="65" t="s">
        <v>64</v>
      </c>
      <c r="D21" s="66" t="s">
        <v>65</v>
      </c>
      <c r="E21" s="62">
        <v>36168</v>
      </c>
      <c r="F21" s="63" t="s">
        <v>93</v>
      </c>
      <c r="G21" s="67">
        <v>87.5</v>
      </c>
      <c r="H21" s="64" t="str">
        <f t="shared" si="0"/>
        <v>Tốt</v>
      </c>
      <c r="I21" s="34"/>
      <c r="J21" s="38"/>
      <c r="M21" s="40"/>
    </row>
    <row r="22" spans="1:13" s="39" customFormat="1" ht="18.75" customHeight="1">
      <c r="A22" s="34">
        <v>11</v>
      </c>
      <c r="B22" s="67" t="s">
        <v>83</v>
      </c>
      <c r="C22" s="65" t="s">
        <v>66</v>
      </c>
      <c r="D22" s="66" t="s">
        <v>67</v>
      </c>
      <c r="E22" s="62">
        <v>36466</v>
      </c>
      <c r="F22" s="63" t="s">
        <v>93</v>
      </c>
      <c r="G22" s="67">
        <v>90</v>
      </c>
      <c r="H22" s="64" t="str">
        <f t="shared" si="0"/>
        <v>Xuất sắc</v>
      </c>
      <c r="I22" s="34"/>
      <c r="J22" s="38"/>
      <c r="M22" s="40"/>
    </row>
    <row r="23" spans="1:13" s="39" customFormat="1" ht="18.75" customHeight="1">
      <c r="A23" s="34">
        <v>12</v>
      </c>
      <c r="B23" s="67" t="s">
        <v>84</v>
      </c>
      <c r="C23" s="65" t="s">
        <v>68</v>
      </c>
      <c r="D23" s="66" t="s">
        <v>69</v>
      </c>
      <c r="E23" s="62">
        <v>36460</v>
      </c>
      <c r="F23" s="63" t="s">
        <v>93</v>
      </c>
      <c r="G23" s="67">
        <v>87.5</v>
      </c>
      <c r="H23" s="64" t="str">
        <f t="shared" si="0"/>
        <v>Tốt</v>
      </c>
      <c r="I23" s="34"/>
      <c r="J23" s="38"/>
      <c r="M23" s="40"/>
    </row>
    <row r="24" spans="1:13" s="39" customFormat="1" ht="18.75" customHeight="1">
      <c r="A24" s="34">
        <v>13</v>
      </c>
      <c r="B24" s="67" t="s">
        <v>85</v>
      </c>
      <c r="C24" s="65" t="s">
        <v>70</v>
      </c>
      <c r="D24" s="66" t="s">
        <v>46</v>
      </c>
      <c r="E24" s="62">
        <v>36458</v>
      </c>
      <c r="F24" s="63" t="s">
        <v>93</v>
      </c>
      <c r="G24" s="67">
        <v>87.5</v>
      </c>
      <c r="H24" s="64" t="str">
        <f t="shared" si="0"/>
        <v>Tốt</v>
      </c>
      <c r="I24" s="34"/>
      <c r="J24" s="38"/>
      <c r="M24" s="40"/>
    </row>
    <row r="25" spans="1:13" s="39" customFormat="1" ht="18.75" customHeight="1">
      <c r="A25" s="34">
        <v>14</v>
      </c>
      <c r="B25" s="67" t="s">
        <v>86</v>
      </c>
      <c r="C25" s="65" t="s">
        <v>73</v>
      </c>
      <c r="D25" s="66" t="s">
        <v>74</v>
      </c>
      <c r="E25" s="62">
        <v>36274</v>
      </c>
      <c r="F25" s="63" t="s">
        <v>93</v>
      </c>
      <c r="G25" s="67">
        <v>81</v>
      </c>
      <c r="H25" s="64" t="str">
        <f t="shared" si="0"/>
        <v>Tốt</v>
      </c>
      <c r="I25" s="34"/>
      <c r="J25" s="38"/>
      <c r="M25" s="40"/>
    </row>
    <row r="26" spans="1:13" s="39" customFormat="1" ht="18.75" customHeight="1">
      <c r="A26" s="34">
        <v>15</v>
      </c>
      <c r="B26" s="67" t="s">
        <v>87</v>
      </c>
      <c r="C26" s="65" t="s">
        <v>71</v>
      </c>
      <c r="D26" s="66" t="s">
        <v>72</v>
      </c>
      <c r="E26" s="62">
        <v>36198</v>
      </c>
      <c r="F26" s="63" t="s">
        <v>93</v>
      </c>
      <c r="G26" s="67">
        <v>87.5</v>
      </c>
      <c r="H26" s="64" t="str">
        <f t="shared" si="0"/>
        <v>Tốt</v>
      </c>
      <c r="I26" s="34"/>
      <c r="J26" s="38"/>
      <c r="M26" s="40"/>
    </row>
    <row r="27" spans="1:13" s="39" customFormat="1" ht="18.75" customHeight="1">
      <c r="A27" s="34"/>
      <c r="B27" s="35"/>
      <c r="C27" s="36"/>
      <c r="D27" s="37"/>
      <c r="E27" s="62"/>
      <c r="F27" s="63"/>
      <c r="G27" s="34"/>
      <c r="H27" s="64"/>
      <c r="I27" s="34"/>
      <c r="J27" s="38"/>
      <c r="M27" s="40"/>
    </row>
    <row r="28" spans="1:16" s="42" customFormat="1" ht="14.25" customHeight="1">
      <c r="A28" s="41"/>
      <c r="B28" s="88"/>
      <c r="C28" s="88"/>
      <c r="D28" s="88"/>
      <c r="E28" s="41"/>
      <c r="F28" s="89" t="s">
        <v>49</v>
      </c>
      <c r="G28" s="90"/>
      <c r="H28" s="90"/>
      <c r="I28" s="91"/>
      <c r="L28" s="43"/>
      <c r="M28" s="43"/>
      <c r="N28" s="43"/>
      <c r="O28" s="43"/>
      <c r="P28" s="43"/>
    </row>
    <row r="29" spans="1:16" s="42" customFormat="1" ht="14.25" customHeight="1">
      <c r="A29" s="41"/>
      <c r="B29" s="44"/>
      <c r="C29" s="45"/>
      <c r="D29" s="45"/>
      <c r="E29" s="41"/>
      <c r="F29" s="92" t="s">
        <v>17</v>
      </c>
      <c r="G29" s="93"/>
      <c r="H29" s="46" t="s">
        <v>38</v>
      </c>
      <c r="I29" s="46" t="s">
        <v>39</v>
      </c>
      <c r="L29" s="43"/>
      <c r="M29" s="43"/>
      <c r="N29" s="43"/>
      <c r="O29" s="43"/>
      <c r="P29" s="43"/>
    </row>
    <row r="30" spans="1:9" s="42" customFormat="1" ht="13.5" customHeight="1">
      <c r="A30" s="41"/>
      <c r="B30" s="44"/>
      <c r="C30" s="45"/>
      <c r="D30" s="45"/>
      <c r="E30" s="47"/>
      <c r="F30" s="94" t="s">
        <v>11</v>
      </c>
      <c r="G30" s="95"/>
      <c r="H30" s="48">
        <f>COUNTIF($H$8:$H$27,F30)</f>
        <v>6</v>
      </c>
      <c r="I30" s="49">
        <f aca="true" t="shared" si="1" ref="I30:I35">H30/SUM($H$30:$H$35)</f>
        <v>0.4</v>
      </c>
    </row>
    <row r="31" spans="1:9" s="42" customFormat="1" ht="14.25" customHeight="1">
      <c r="A31" s="41"/>
      <c r="B31" s="44"/>
      <c r="C31" s="45"/>
      <c r="D31" s="45"/>
      <c r="E31" s="41"/>
      <c r="F31" s="94" t="s">
        <v>40</v>
      </c>
      <c r="G31" s="95"/>
      <c r="H31" s="48">
        <f>COUNTIF($H$8:$H$27,F31)</f>
        <v>8</v>
      </c>
      <c r="I31" s="49">
        <f t="shared" si="1"/>
        <v>0.5333333333333333</v>
      </c>
    </row>
    <row r="32" spans="1:9" s="42" customFormat="1" ht="14.25" customHeight="1">
      <c r="A32" s="41"/>
      <c r="B32" s="96"/>
      <c r="C32" s="96"/>
      <c r="D32" s="96"/>
      <c r="E32" s="41"/>
      <c r="F32" s="86" t="s">
        <v>13</v>
      </c>
      <c r="G32" s="86"/>
      <c r="H32" s="48">
        <f>COUNTIF($H$12:$H$27,F32)</f>
        <v>1</v>
      </c>
      <c r="I32" s="49">
        <f t="shared" si="1"/>
        <v>0.06666666666666667</v>
      </c>
    </row>
    <row r="33" spans="1:9" s="42" customFormat="1" ht="13.5" customHeight="1">
      <c r="A33" s="41"/>
      <c r="B33" s="41"/>
      <c r="C33" s="50"/>
      <c r="D33" s="50"/>
      <c r="E33" s="41"/>
      <c r="F33" s="86" t="s">
        <v>41</v>
      </c>
      <c r="G33" s="86"/>
      <c r="H33" s="48">
        <f>COUNTIF($H$12:$H$27,F33)</f>
        <v>0</v>
      </c>
      <c r="I33" s="49">
        <f t="shared" si="1"/>
        <v>0</v>
      </c>
    </row>
    <row r="34" spans="1:9" s="42" customFormat="1" ht="13.5" customHeight="1">
      <c r="A34" s="41"/>
      <c r="B34" s="41"/>
      <c r="C34" s="50"/>
      <c r="D34" s="50"/>
      <c r="E34" s="41"/>
      <c r="F34" s="86" t="s">
        <v>42</v>
      </c>
      <c r="G34" s="86"/>
      <c r="H34" s="48">
        <f>COUNTIF($H$12:$H$27,F34)</f>
        <v>0</v>
      </c>
      <c r="I34" s="49">
        <f t="shared" si="1"/>
        <v>0</v>
      </c>
    </row>
    <row r="35" spans="1:9" s="42" customFormat="1" ht="15" customHeight="1">
      <c r="A35" s="41"/>
      <c r="B35" s="41"/>
      <c r="C35" s="50"/>
      <c r="D35" s="50"/>
      <c r="E35" s="41"/>
      <c r="F35" s="86" t="s">
        <v>16</v>
      </c>
      <c r="G35" s="86"/>
      <c r="H35" s="48">
        <f>COUNTIF($H$12:$H$27,F35)</f>
        <v>0</v>
      </c>
      <c r="I35" s="49">
        <f t="shared" si="1"/>
        <v>0</v>
      </c>
    </row>
    <row r="36" spans="1:9" s="42" customFormat="1" ht="15" customHeight="1">
      <c r="A36" s="41"/>
      <c r="B36" s="41"/>
      <c r="C36" s="50"/>
      <c r="D36" s="50"/>
      <c r="E36" s="41"/>
      <c r="F36" s="87" t="s">
        <v>43</v>
      </c>
      <c r="G36" s="87"/>
      <c r="H36" s="48">
        <f>SUM(H30:H35)</f>
        <v>15</v>
      </c>
      <c r="I36" s="49">
        <f>SUM(I30:I35)</f>
        <v>1</v>
      </c>
    </row>
    <row r="37" spans="4:7" ht="12.75" customHeight="1">
      <c r="D37" s="51"/>
      <c r="E37" s="52"/>
      <c r="F37" s="51"/>
      <c r="G37" s="52"/>
    </row>
    <row r="38" spans="1:12" ht="18" customHeight="1">
      <c r="A38" s="52"/>
      <c r="B38" s="52"/>
      <c r="C38" s="53"/>
      <c r="D38" s="53"/>
      <c r="E38" s="53"/>
      <c r="F38" s="53" t="s">
        <v>106</v>
      </c>
      <c r="G38" s="54"/>
      <c r="H38" s="55"/>
      <c r="I38" s="56"/>
      <c r="J38" s="56"/>
      <c r="K38" s="56"/>
      <c r="L38" s="56"/>
    </row>
    <row r="39" spans="1:12" s="59" customFormat="1" ht="16.5">
      <c r="A39" s="57"/>
      <c r="B39" s="58"/>
      <c r="C39" s="58"/>
      <c r="D39" s="58"/>
      <c r="E39" s="58"/>
      <c r="F39" s="54"/>
      <c r="G39" s="54"/>
      <c r="H39" s="55"/>
      <c r="I39" s="56"/>
      <c r="J39" s="56"/>
      <c r="K39" s="56"/>
      <c r="L39" s="56"/>
    </row>
    <row r="40" spans="1:12" s="59" customFormat="1" ht="16.5">
      <c r="A40" s="70" t="s">
        <v>9</v>
      </c>
      <c r="B40" s="70"/>
      <c r="C40" s="70"/>
      <c r="D40" s="70" t="s">
        <v>25</v>
      </c>
      <c r="E40" s="70"/>
      <c r="F40" s="70"/>
      <c r="G40" s="70" t="s">
        <v>44</v>
      </c>
      <c r="H40" s="70"/>
      <c r="I40" s="70"/>
      <c r="L40" s="55"/>
    </row>
    <row r="41" spans="1:12" s="59" customFormat="1" ht="9" customHeight="1">
      <c r="A41" s="1"/>
      <c r="B41" s="1"/>
      <c r="C41" s="1"/>
      <c r="D41" s="1"/>
      <c r="E41" s="1"/>
      <c r="F41" s="1"/>
      <c r="G41" s="1"/>
      <c r="H41" s="1"/>
      <c r="K41" s="55"/>
      <c r="L41" s="55"/>
    </row>
    <row r="42" spans="1:12" s="59" customFormat="1" ht="16.5">
      <c r="A42" s="1"/>
      <c r="B42" s="1"/>
      <c r="C42" s="1"/>
      <c r="D42" s="1"/>
      <c r="E42" s="1"/>
      <c r="F42" s="1"/>
      <c r="G42" s="1"/>
      <c r="H42" s="1"/>
      <c r="K42" s="55"/>
      <c r="L42" s="55"/>
    </row>
    <row r="43" spans="1:12" s="59" customFormat="1" ht="16.5">
      <c r="A43" s="1"/>
      <c r="B43" s="1"/>
      <c r="C43" s="1"/>
      <c r="D43" s="1"/>
      <c r="E43" s="1"/>
      <c r="F43" s="1"/>
      <c r="G43" s="1"/>
      <c r="H43" s="1"/>
      <c r="K43" s="55"/>
      <c r="L43" s="55"/>
    </row>
    <row r="44" spans="1:12" s="59" customFormat="1" ht="16.5">
      <c r="A44" s="1"/>
      <c r="B44" s="1"/>
      <c r="C44" s="1"/>
      <c r="D44" s="1"/>
      <c r="E44" s="1"/>
      <c r="F44" s="1"/>
      <c r="G44" s="1"/>
      <c r="H44" s="1"/>
      <c r="K44" s="55"/>
      <c r="L44" s="55"/>
    </row>
    <row r="45" spans="1:12" ht="18" customHeight="1">
      <c r="A45" s="85" t="s">
        <v>94</v>
      </c>
      <c r="B45" s="85"/>
      <c r="C45" s="85"/>
      <c r="D45" s="85" t="s">
        <v>47</v>
      </c>
      <c r="E45" s="85"/>
      <c r="F45" s="85"/>
      <c r="G45" s="85" t="s">
        <v>45</v>
      </c>
      <c r="H45" s="85"/>
      <c r="I45" s="85"/>
      <c r="L45" s="55"/>
    </row>
  </sheetData>
  <sheetProtection/>
  <mergeCells count="33">
    <mergeCell ref="A2:D2"/>
    <mergeCell ref="E2:I2"/>
    <mergeCell ref="A3:D3"/>
    <mergeCell ref="E3:I3"/>
    <mergeCell ref="A5:I5"/>
    <mergeCell ref="A6:I6"/>
    <mergeCell ref="A7:I7"/>
    <mergeCell ref="A8:I8"/>
    <mergeCell ref="A9:I9"/>
    <mergeCell ref="A10:A11"/>
    <mergeCell ref="B10:B11"/>
    <mergeCell ref="C10:D11"/>
    <mergeCell ref="E10:E11"/>
    <mergeCell ref="F10:F11"/>
    <mergeCell ref="G10:H10"/>
    <mergeCell ref="I10:I11"/>
    <mergeCell ref="B28:D28"/>
    <mergeCell ref="F28:I28"/>
    <mergeCell ref="F29:G29"/>
    <mergeCell ref="F30:G30"/>
    <mergeCell ref="F31:G31"/>
    <mergeCell ref="B32:D32"/>
    <mergeCell ref="F32:G32"/>
    <mergeCell ref="A45:C45"/>
    <mergeCell ref="F33:G33"/>
    <mergeCell ref="F34:G34"/>
    <mergeCell ref="F35:G35"/>
    <mergeCell ref="F36:G36"/>
    <mergeCell ref="A40:C40"/>
    <mergeCell ref="G40:I40"/>
    <mergeCell ref="G45:I45"/>
    <mergeCell ref="D40:F40"/>
    <mergeCell ref="D45:F45"/>
  </mergeCells>
  <conditionalFormatting sqref="B11:D11 C27:D27 J12:J27">
    <cfRule type="cellIs" priority="10" dxfId="0" operator="equal" stopIfTrue="1">
      <formula>0</formula>
    </cfRule>
  </conditionalFormatting>
  <conditionalFormatting sqref="C12:D17 C19:D26">
    <cfRule type="cellIs" priority="3" dxfId="0" operator="equal" stopIfTrue="1">
      <formula>0</formula>
    </cfRule>
  </conditionalFormatting>
  <conditionalFormatting sqref="C18:D18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 _ CIT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Son</dc:creator>
  <cp:keywords/>
  <dc:description/>
  <cp:lastModifiedBy>PC</cp:lastModifiedBy>
  <cp:lastPrinted>2019-01-16T09:47:51Z</cp:lastPrinted>
  <dcterms:created xsi:type="dcterms:W3CDTF">2008-02-19T06:41:58Z</dcterms:created>
  <dcterms:modified xsi:type="dcterms:W3CDTF">2019-01-16T09:58:37Z</dcterms:modified>
  <cp:category/>
  <cp:version/>
  <cp:contentType/>
  <cp:contentStatus/>
</cp:coreProperties>
</file>